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H26" i="1"/>
  <c r="H25" i="1"/>
  <c r="H24" i="1"/>
  <c r="H23" i="1"/>
  <c r="H22" i="1"/>
  <c r="H21" i="1"/>
  <c r="H20" i="1"/>
  <c r="H19" i="1"/>
  <c r="H18" i="1"/>
  <c r="H17" i="1"/>
  <c r="H16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I26" i="1"/>
  <c r="I25" i="1"/>
  <c r="I24" i="1"/>
  <c r="I23" i="1"/>
  <c r="I22" i="1"/>
  <c r="I21" i="1"/>
  <c r="I20" i="1"/>
  <c r="I19" i="1"/>
  <c r="I18" i="1"/>
  <c r="I17" i="1"/>
  <c r="I16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<sst xmlns="http://schemas.openxmlformats.org/spreadsheetml/2006/main" count="17" uniqueCount="17">
  <si>
    <t>avg time</t>
  </si>
  <si>
    <t>rms time</t>
  </si>
  <si>
    <t>#oscillations</t>
  </si>
  <si>
    <t>time 1</t>
  </si>
  <si>
    <t>time 2</t>
  </si>
  <si>
    <t>time 3</t>
  </si>
  <si>
    <t>meas. length (mm)</t>
  </si>
  <si>
    <t>target length (mm)</t>
  </si>
  <si>
    <t>length correction (mm)</t>
  </si>
  <si>
    <t>target time (s)</t>
  </si>
  <si>
    <t>Use this spreadsheet to make timing measurements for your pendulums.</t>
  </si>
  <si>
    <t>Replace the timing measurements in columns B, C and D with your own measurments (yellow highlighted region).</t>
  </si>
  <si>
    <t>The effective pendulum length (pivot to center of mass of the bob) is calculated in column G.</t>
  </si>
  <si>
    <t>The target length, based on your target time, is calculated in column H.</t>
  </si>
  <si>
    <t>The length correction needed is given in column I.</t>
  </si>
  <si>
    <t xml:space="preserve">Set the target time and number of oscillations for each pendulum in column A. </t>
  </si>
  <si>
    <t>Current settings are for 3 minute times with 11 pendulum bobs ranging from 51 to 61 oscillations per minute.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</si>
</sst>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CC00"/>
      <name val="Calibri"/>
    </font>
    <font>
      <sz val="12"/>
      <color rgb="FFFF0000"/>
      <name val="Calibri"/>
    </font>
    <font>
      <sz val="12"/>
      <name val="Calibri"/>
      <scheme val="minor"/>
    </font>
    <font>
      <sz val="12"/>
      <color theme="6"/>
      <name val="Calibri"/>
      <scheme val="minor"/>
    </font>
    <font>
      <sz val="12"/>
      <color rgb="FF3366FF"/>
      <name val="Calibri"/>
    </font>
    <font>
      <sz val="12"/>
      <name val="Calibri"/>
    </font>
    <font>
      <sz val="12"/>
      <color rgb="FF3366FF"/>
      <name val="Calibri"/>
      <scheme val="minor"/>
    </font>
    <font>
      <b/>
      <sz val="12"/>
      <name val="Calibri"/>
      <scheme val="minor"/>
    </font>
    <font>
      <b/>
      <sz val="12"/>
      <color rgb="FF3366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3" borderId="0" xfId="0" applyFill="1"/>
    <xf numFmtId="2" fontId="3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2" fontId="8" fillId="0" borderId="0" xfId="0" applyNumberFormat="1" applyFont="1"/>
    <xf numFmtId="0" fontId="8" fillId="0" borderId="0" xfId="0" applyFont="1"/>
    <xf numFmtId="166" fontId="8" fillId="0" borderId="0" xfId="0" applyNumberFormat="1" applyFont="1"/>
    <xf numFmtId="166" fontId="6" fillId="0" borderId="0" xfId="0" applyNumberFormat="1" applyFont="1"/>
    <xf numFmtId="2" fontId="9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/>
    <xf numFmtId="0" fontId="12" fillId="0" borderId="0" xfId="0" applyFont="1"/>
    <xf numFmtId="0" fontId="13" fillId="0" borderId="0" xfId="0" applyFont="1"/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tabSelected="1" workbookViewId="0">
      <selection activeCell="J11" sqref="J11"/>
    </sheetView>
  </sheetViews>
  <sheetFormatPr baseColWidth="10" defaultRowHeight="15" x14ac:dyDescent="0"/>
  <cols>
    <col min="1" max="1" width="13.33203125" customWidth="1"/>
    <col min="5" max="5" width="11.83203125" style="2" bestFit="1" customWidth="1"/>
    <col min="6" max="6" width="10.83203125" style="3"/>
    <col min="7" max="8" width="18" customWidth="1"/>
    <col min="9" max="9" width="20" style="1" customWidth="1"/>
    <col min="10" max="10" width="10.83203125" style="4"/>
    <col min="11" max="11" width="10.83203125" style="3"/>
    <col min="17" max="17" width="10.83203125" style="3"/>
    <col min="18" max="19" width="10.83203125" style="1"/>
    <col min="23" max="23" width="10.83203125" style="3"/>
    <col min="29" max="29" width="10.83203125" style="3"/>
    <col min="35" max="35" width="10.83203125" style="3"/>
    <col min="41" max="41" width="10.83203125" style="3"/>
  </cols>
  <sheetData>
    <row r="1" spans="1:41">
      <c r="A1" s="11"/>
      <c r="B1" s="11"/>
      <c r="C1" s="11"/>
      <c r="D1" s="11"/>
      <c r="E1" s="12"/>
      <c r="F1" s="13"/>
      <c r="G1" s="11"/>
      <c r="H1" s="11"/>
      <c r="I1" s="14"/>
    </row>
    <row r="2" spans="1:41">
      <c r="A2" s="11"/>
      <c r="B2" s="11" t="s">
        <v>10</v>
      </c>
      <c r="C2" s="11"/>
      <c r="D2" s="11"/>
      <c r="E2" s="12"/>
      <c r="F2" s="13"/>
      <c r="G2" s="11"/>
      <c r="H2" s="11"/>
      <c r="I2" s="14"/>
    </row>
    <row r="3" spans="1:41">
      <c r="A3" s="11"/>
      <c r="B3" s="11" t="s">
        <v>15</v>
      </c>
      <c r="C3" s="11"/>
      <c r="D3" s="11"/>
      <c r="E3" s="12"/>
      <c r="F3" s="13"/>
      <c r="G3" s="11"/>
      <c r="H3" s="11"/>
      <c r="I3" s="14"/>
    </row>
    <row r="4" spans="1:41">
      <c r="A4" s="11"/>
      <c r="B4" s="11" t="s">
        <v>16</v>
      </c>
      <c r="C4" s="11"/>
      <c r="D4" s="11"/>
      <c r="E4" s="12"/>
      <c r="F4" s="13"/>
      <c r="G4" s="11"/>
      <c r="H4" s="11"/>
      <c r="I4" s="14"/>
    </row>
    <row r="5" spans="1:41">
      <c r="A5" s="11"/>
      <c r="B5" s="11" t="s">
        <v>11</v>
      </c>
      <c r="C5" s="11"/>
      <c r="D5" s="11"/>
      <c r="E5" s="12"/>
      <c r="F5" s="13"/>
      <c r="G5" s="11"/>
      <c r="H5" s="11"/>
      <c r="I5" s="14"/>
    </row>
    <row r="6" spans="1:41">
      <c r="A6" s="11"/>
      <c r="B6" s="11" t="s">
        <v>12</v>
      </c>
      <c r="C6" s="11"/>
      <c r="D6" s="11"/>
      <c r="E6" s="12"/>
      <c r="F6" s="13"/>
      <c r="G6" s="11"/>
      <c r="H6" s="11"/>
      <c r="I6" s="14"/>
    </row>
    <row r="7" spans="1:41">
      <c r="A7" s="11"/>
      <c r="B7" s="11" t="s">
        <v>13</v>
      </c>
      <c r="C7" s="11"/>
      <c r="D7" s="11"/>
      <c r="E7" s="12"/>
      <c r="F7" s="13"/>
      <c r="G7" s="11"/>
      <c r="H7" s="11"/>
      <c r="I7" s="14"/>
    </row>
    <row r="8" spans="1:41">
      <c r="A8" s="11"/>
      <c r="B8" s="11" t="s">
        <v>14</v>
      </c>
      <c r="C8" s="11"/>
      <c r="D8" s="11"/>
      <c r="E8" s="12"/>
      <c r="F8" s="13"/>
      <c r="G8" s="11"/>
      <c r="H8" s="11"/>
      <c r="I8" s="14"/>
    </row>
    <row r="9" spans="1:41">
      <c r="A9" s="11"/>
      <c r="B9" s="11"/>
      <c r="C9" s="11"/>
      <c r="D9" s="11"/>
      <c r="E9" s="12"/>
      <c r="F9" s="13"/>
      <c r="G9" s="11"/>
      <c r="H9" s="11"/>
      <c r="I9" s="14"/>
    </row>
    <row r="12" spans="1:41">
      <c r="A12" s="24" t="s">
        <v>9</v>
      </c>
      <c r="B12" s="24">
        <v>180</v>
      </c>
    </row>
    <row r="14" spans="1:41">
      <c r="A14" s="8" t="s">
        <v>2</v>
      </c>
      <c r="B14" s="9" t="s">
        <v>3</v>
      </c>
      <c r="C14" s="10" t="s">
        <v>4</v>
      </c>
      <c r="D14" s="9" t="s">
        <v>5</v>
      </c>
      <c r="E14" s="8" t="s">
        <v>0</v>
      </c>
      <c r="F14" s="8" t="s">
        <v>1</v>
      </c>
      <c r="G14" s="20" t="s">
        <v>6</v>
      </c>
      <c r="H14" s="21" t="s">
        <v>7</v>
      </c>
      <c r="I14" s="21" t="s">
        <v>8</v>
      </c>
      <c r="J14" s="8"/>
      <c r="K14"/>
      <c r="O14" s="3"/>
      <c r="P14" s="1"/>
      <c r="Q14" s="1"/>
      <c r="R14"/>
      <c r="S14"/>
      <c r="U14" s="3"/>
      <c r="W14"/>
      <c r="AA14" s="3"/>
      <c r="AC14"/>
      <c r="AG14" s="3"/>
      <c r="AI14"/>
      <c r="AM14" s="3"/>
      <c r="AO14"/>
    </row>
    <row r="15" spans="1:41">
      <c r="B15" s="6"/>
      <c r="C15" s="7"/>
      <c r="D15" s="6"/>
      <c r="E15"/>
      <c r="F15"/>
      <c r="G15" s="15"/>
      <c r="H15" s="16"/>
      <c r="I15" s="5"/>
      <c r="J15"/>
      <c r="K15"/>
      <c r="O15" s="3"/>
      <c r="P15" s="1"/>
      <c r="Q15" s="1"/>
      <c r="R15"/>
      <c r="S15"/>
      <c r="U15" s="3"/>
      <c r="W15"/>
      <c r="AA15" s="3"/>
      <c r="AC15"/>
      <c r="AG15" s="3"/>
      <c r="AI15"/>
      <c r="AM15" s="3"/>
      <c r="AO15"/>
    </row>
    <row r="16" spans="1:41">
      <c r="A16" s="23">
        <v>153</v>
      </c>
      <c r="B16" s="22">
        <v>180.54</v>
      </c>
      <c r="C16" s="22">
        <v>180.62</v>
      </c>
      <c r="D16" s="22">
        <v>180.6</v>
      </c>
      <c r="E16" s="2">
        <f t="shared" ref="E16:E26" si="0">AVERAGE(B16:D16)</f>
        <v>180.58666666666667</v>
      </c>
      <c r="F16" s="19">
        <f>STDEV(B16:D16)</f>
        <v>4.1633319989328024E-2</v>
      </c>
      <c r="G16" s="17">
        <f>1000*9.81*(E16/(A16*2*3.1415))^2</f>
        <v>346.19707141800478</v>
      </c>
      <c r="H16" s="17">
        <f>1000*9.81*($B$12/(A16*2*3.1415))^2</f>
        <v>343.95136436338146</v>
      </c>
      <c r="I16" s="18">
        <f>H16-G16</f>
        <v>-2.245707054623324</v>
      </c>
      <c r="J16"/>
      <c r="K16"/>
      <c r="O16" s="3"/>
      <c r="P16" s="1"/>
      <c r="Q16" s="1"/>
      <c r="R16"/>
      <c r="S16"/>
      <c r="U16" s="3"/>
      <c r="W16"/>
      <c r="AA16" s="3"/>
      <c r="AC16"/>
      <c r="AG16" s="3"/>
      <c r="AI16"/>
      <c r="AM16" s="3"/>
      <c r="AO16"/>
    </row>
    <row r="17" spans="1:41">
      <c r="A17" s="23">
        <f>A16+3</f>
        <v>156</v>
      </c>
      <c r="B17" s="22">
        <v>180.56</v>
      </c>
      <c r="C17" s="22">
        <v>180.61</v>
      </c>
      <c r="D17" s="22">
        <v>180.51</v>
      </c>
      <c r="E17" s="2">
        <f t="shared" si="0"/>
        <v>180.56000000000003</v>
      </c>
      <c r="F17" s="19">
        <f t="shared" ref="F17:F26" si="1">STDEV(B17:D17)</f>
        <v>5.0000000000011369E-2</v>
      </c>
      <c r="G17" s="17">
        <f t="shared" ref="G17:G26" si="2">1000*9.81*(E17/(A17*2*3.1415))^2</f>
        <v>332.91148912863429</v>
      </c>
      <c r="H17" s="17">
        <f t="shared" ref="H17:H26" si="3">1000*9.81*($B$12/(A17*2*3.1415))^2</f>
        <v>330.84966668237996</v>
      </c>
      <c r="I17" s="18">
        <f t="shared" ref="I17:I26" si="4">H17-G17</f>
        <v>-2.0618224462543253</v>
      </c>
      <c r="J17"/>
      <c r="K17"/>
      <c r="O17" s="3"/>
      <c r="P17" s="1"/>
      <c r="Q17" s="1"/>
      <c r="R17"/>
      <c r="S17"/>
      <c r="U17" s="3"/>
      <c r="W17"/>
      <c r="AA17" s="3"/>
      <c r="AC17"/>
      <c r="AG17" s="3"/>
      <c r="AI17"/>
      <c r="AM17" s="3"/>
      <c r="AO17"/>
    </row>
    <row r="18" spans="1:41">
      <c r="A18" s="23">
        <f t="shared" ref="A18:A26" si="5">A17+3</f>
        <v>159</v>
      </c>
      <c r="B18" s="22">
        <v>180.61</v>
      </c>
      <c r="C18" s="22">
        <v>180.62</v>
      </c>
      <c r="D18" s="22">
        <v>180.52</v>
      </c>
      <c r="E18" s="2">
        <f t="shared" si="0"/>
        <v>180.58333333333334</v>
      </c>
      <c r="F18" s="19">
        <f t="shared" si="1"/>
        <v>5.5075705472859955E-2</v>
      </c>
      <c r="G18" s="17">
        <f t="shared" si="2"/>
        <v>320.55013922796621</v>
      </c>
      <c r="H18" s="17">
        <f t="shared" si="3"/>
        <v>318.48255561023683</v>
      </c>
      <c r="I18" s="18">
        <f t="shared" si="4"/>
        <v>-2.0675836177293831</v>
      </c>
      <c r="J18"/>
      <c r="K18"/>
      <c r="O18" s="3"/>
      <c r="P18" s="1"/>
      <c r="Q18" s="1"/>
      <c r="R18"/>
      <c r="S18"/>
      <c r="U18" s="3"/>
      <c r="W18"/>
      <c r="AA18" s="3"/>
      <c r="AC18"/>
      <c r="AG18" s="3"/>
      <c r="AI18"/>
      <c r="AM18" s="3"/>
      <c r="AO18"/>
    </row>
    <row r="19" spans="1:41">
      <c r="A19" s="23">
        <f t="shared" si="5"/>
        <v>162</v>
      </c>
      <c r="B19" s="22">
        <v>179.86</v>
      </c>
      <c r="C19" s="22">
        <v>180.01</v>
      </c>
      <c r="D19" s="22">
        <v>179.83</v>
      </c>
      <c r="E19" s="2">
        <f t="shared" si="0"/>
        <v>179.9</v>
      </c>
      <c r="F19" s="19">
        <f t="shared" si="1"/>
        <v>9.6436507609916997E-2</v>
      </c>
      <c r="G19" s="17">
        <f t="shared" si="2"/>
        <v>306.45533449336671</v>
      </c>
      <c r="H19" s="17">
        <f t="shared" si="3"/>
        <v>306.79612438585571</v>
      </c>
      <c r="I19" s="18">
        <f t="shared" si="4"/>
        <v>0.34078989248899916</v>
      </c>
      <c r="J19"/>
      <c r="K19"/>
      <c r="O19" s="3"/>
      <c r="P19" s="1"/>
      <c r="Q19" s="1"/>
      <c r="R19"/>
      <c r="S19"/>
      <c r="U19" s="3"/>
      <c r="W19"/>
      <c r="AA19" s="3"/>
      <c r="AC19"/>
      <c r="AG19" s="3"/>
      <c r="AI19"/>
      <c r="AM19" s="3"/>
      <c r="AO19"/>
    </row>
    <row r="20" spans="1:41">
      <c r="A20" s="23">
        <f t="shared" si="5"/>
        <v>165</v>
      </c>
      <c r="B20" s="22">
        <v>180.14</v>
      </c>
      <c r="C20" s="22">
        <v>180.17</v>
      </c>
      <c r="D20" s="22">
        <v>180.18</v>
      </c>
      <c r="E20" s="2">
        <f t="shared" si="0"/>
        <v>180.16333333333333</v>
      </c>
      <c r="F20" s="19">
        <f t="shared" si="1"/>
        <v>2.0816659994669702E-2</v>
      </c>
      <c r="G20" s="17">
        <f t="shared" si="2"/>
        <v>296.27828112955353</v>
      </c>
      <c r="H20" s="17">
        <f t="shared" si="3"/>
        <v>295.74132188732392</v>
      </c>
      <c r="I20" s="18">
        <f t="shared" si="4"/>
        <v>-0.53695924222961366</v>
      </c>
      <c r="J20"/>
      <c r="K20"/>
      <c r="O20" s="3"/>
      <c r="P20" s="1"/>
      <c r="Q20" s="1"/>
      <c r="R20"/>
      <c r="S20"/>
      <c r="U20" s="3"/>
      <c r="W20"/>
      <c r="AA20" s="3"/>
      <c r="AC20"/>
      <c r="AG20" s="3"/>
      <c r="AI20"/>
      <c r="AM20" s="3"/>
      <c r="AO20"/>
    </row>
    <row r="21" spans="1:41">
      <c r="A21" s="23">
        <f t="shared" si="5"/>
        <v>168</v>
      </c>
      <c r="B21" s="22">
        <v>180.48</v>
      </c>
      <c r="C21" s="22">
        <v>180.39</v>
      </c>
      <c r="D21" s="22">
        <v>180.54</v>
      </c>
      <c r="E21" s="2">
        <f t="shared" si="0"/>
        <v>180.47</v>
      </c>
      <c r="F21" s="19">
        <f t="shared" si="1"/>
        <v>7.5498344352710356E-2</v>
      </c>
      <c r="G21" s="17">
        <f t="shared" si="2"/>
        <v>286.76514333707007</v>
      </c>
      <c r="H21" s="17">
        <f t="shared" si="3"/>
        <v>285.2734370883785</v>
      </c>
      <c r="I21" s="18">
        <f t="shared" si="4"/>
        <v>-1.4917062486915711</v>
      </c>
      <c r="J21"/>
      <c r="K21"/>
      <c r="O21" s="3"/>
      <c r="P21" s="1"/>
      <c r="Q21" s="1"/>
      <c r="R21"/>
      <c r="S21"/>
      <c r="U21" s="3"/>
      <c r="W21"/>
      <c r="AA21" s="3"/>
      <c r="AC21"/>
      <c r="AG21" s="3"/>
      <c r="AI21"/>
      <c r="AM21" s="3"/>
      <c r="AO21"/>
    </row>
    <row r="22" spans="1:41">
      <c r="A22" s="23">
        <f t="shared" si="5"/>
        <v>171</v>
      </c>
      <c r="B22" s="22">
        <v>180.46</v>
      </c>
      <c r="C22" s="22">
        <v>180.52</v>
      </c>
      <c r="D22" s="22">
        <v>180.5</v>
      </c>
      <c r="E22" s="2">
        <f t="shared" si="0"/>
        <v>180.49333333333334</v>
      </c>
      <c r="F22" s="19">
        <f t="shared" si="1"/>
        <v>3.0550504633039054E-2</v>
      </c>
      <c r="G22" s="17">
        <f t="shared" si="2"/>
        <v>276.86304956098718</v>
      </c>
      <c r="H22" s="17">
        <f t="shared" si="3"/>
        <v>275.35164626320568</v>
      </c>
      <c r="I22" s="18">
        <f t="shared" si="4"/>
        <v>-1.5114032977814986</v>
      </c>
      <c r="J22"/>
      <c r="K22"/>
      <c r="O22" s="3"/>
      <c r="P22" s="1"/>
      <c r="Q22" s="1"/>
      <c r="R22"/>
      <c r="S22"/>
      <c r="U22" s="3"/>
      <c r="W22"/>
      <c r="AA22" s="3"/>
      <c r="AC22"/>
      <c r="AG22" s="3"/>
      <c r="AI22"/>
      <c r="AM22" s="3"/>
      <c r="AO22"/>
    </row>
    <row r="23" spans="1:41">
      <c r="A23" s="23">
        <f t="shared" si="5"/>
        <v>174</v>
      </c>
      <c r="B23" s="22">
        <v>180.92</v>
      </c>
      <c r="C23" s="22">
        <v>180.99</v>
      </c>
      <c r="D23" s="22">
        <v>180.91</v>
      </c>
      <c r="E23" s="2">
        <f t="shared" si="0"/>
        <v>180.93999999999997</v>
      </c>
      <c r="F23" s="19">
        <f t="shared" si="1"/>
        <v>4.3588989435415997E-2</v>
      </c>
      <c r="G23" s="17">
        <f t="shared" si="2"/>
        <v>268.72344801677957</v>
      </c>
      <c r="H23" s="17">
        <f t="shared" si="3"/>
        <v>265.93861436062883</v>
      </c>
      <c r="I23" s="18">
        <f t="shared" si="4"/>
        <v>-2.7848336561507381</v>
      </c>
      <c r="J23"/>
      <c r="K23"/>
      <c r="O23" s="3"/>
      <c r="P23" s="1"/>
      <c r="Q23" s="1"/>
      <c r="R23"/>
      <c r="S23"/>
      <c r="U23" s="3"/>
      <c r="W23"/>
      <c r="AA23" s="3"/>
      <c r="AC23"/>
      <c r="AG23" s="3"/>
      <c r="AI23"/>
      <c r="AM23" s="3"/>
      <c r="AO23"/>
    </row>
    <row r="24" spans="1:41">
      <c r="A24" s="23">
        <f t="shared" si="5"/>
        <v>177</v>
      </c>
      <c r="B24" s="22">
        <v>180.65</v>
      </c>
      <c r="C24" s="22">
        <v>180.53</v>
      </c>
      <c r="D24" s="22">
        <v>180.48</v>
      </c>
      <c r="E24" s="2">
        <f t="shared" si="0"/>
        <v>180.55333333333331</v>
      </c>
      <c r="F24" s="19">
        <f t="shared" si="1"/>
        <v>8.7368949480548339E-2</v>
      </c>
      <c r="G24" s="17">
        <f t="shared" si="2"/>
        <v>258.58264685468203</v>
      </c>
      <c r="H24" s="17">
        <f t="shared" si="3"/>
        <v>257.00014326606009</v>
      </c>
      <c r="I24" s="18">
        <f t="shared" si="4"/>
        <v>-1.5825035886219325</v>
      </c>
      <c r="J24"/>
      <c r="K24"/>
      <c r="O24" s="3"/>
      <c r="P24" s="1"/>
      <c r="Q24" s="1"/>
      <c r="R24"/>
      <c r="S24"/>
      <c r="U24" s="3"/>
      <c r="W24"/>
      <c r="AA24" s="3"/>
      <c r="AC24"/>
      <c r="AG24" s="3"/>
      <c r="AI24"/>
      <c r="AM24" s="3"/>
      <c r="AO24"/>
    </row>
    <row r="25" spans="1:41">
      <c r="A25" s="23">
        <f t="shared" si="5"/>
        <v>180</v>
      </c>
      <c r="B25" s="22">
        <v>180.61</v>
      </c>
      <c r="C25" s="22">
        <v>180.65</v>
      </c>
      <c r="D25" s="22">
        <v>180.69</v>
      </c>
      <c r="E25" s="2">
        <f t="shared" si="0"/>
        <v>180.65</v>
      </c>
      <c r="F25" s="19">
        <f t="shared" si="1"/>
        <v>3.9999999999992042E-2</v>
      </c>
      <c r="G25" s="17">
        <f t="shared" si="2"/>
        <v>250.30285861426427</v>
      </c>
      <c r="H25" s="17">
        <f t="shared" si="3"/>
        <v>248.50486075254312</v>
      </c>
      <c r="I25" s="18">
        <f t="shared" si="4"/>
        <v>-1.797997861721143</v>
      </c>
      <c r="J25"/>
      <c r="K25"/>
      <c r="O25" s="3"/>
      <c r="P25" s="1"/>
      <c r="Q25" s="1"/>
      <c r="R25"/>
      <c r="S25"/>
      <c r="U25" s="3"/>
      <c r="W25"/>
      <c r="AA25" s="3"/>
      <c r="AC25"/>
      <c r="AG25" s="3"/>
      <c r="AI25"/>
      <c r="AM25" s="3"/>
      <c r="AO25"/>
    </row>
    <row r="26" spans="1:41">
      <c r="A26" s="23">
        <f t="shared" si="5"/>
        <v>183</v>
      </c>
      <c r="B26" s="22">
        <v>180.56</v>
      </c>
      <c r="C26" s="22">
        <v>180.51</v>
      </c>
      <c r="D26" s="22">
        <v>180.68</v>
      </c>
      <c r="E26" s="2">
        <f t="shared" si="0"/>
        <v>180.58333333333334</v>
      </c>
      <c r="F26" s="19">
        <f t="shared" si="1"/>
        <v>8.7368949480548325E-2</v>
      </c>
      <c r="G26" s="17">
        <f t="shared" si="2"/>
        <v>241.98477320380476</v>
      </c>
      <c r="H26" s="17">
        <f t="shared" si="3"/>
        <v>240.42394482911993</v>
      </c>
      <c r="I26" s="18">
        <f t="shared" si="4"/>
        <v>-1.5608283746848315</v>
      </c>
      <c r="J26"/>
      <c r="K26"/>
      <c r="O26" s="3"/>
      <c r="P26" s="1"/>
      <c r="Q26" s="1"/>
      <c r="R26"/>
      <c r="S26"/>
      <c r="U26" s="3"/>
      <c r="W26"/>
      <c r="AA26" s="3"/>
      <c r="AC26"/>
      <c r="AG26" s="3"/>
      <c r="AI26"/>
      <c r="AM26" s="3"/>
      <c r="AO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Blaylock</dc:creator>
  <cp:lastModifiedBy>Guy Blaylock</cp:lastModifiedBy>
  <dcterms:created xsi:type="dcterms:W3CDTF">2014-03-31T13:16:59Z</dcterms:created>
  <dcterms:modified xsi:type="dcterms:W3CDTF">2014-06-03T11:27:28Z</dcterms:modified>
</cp:coreProperties>
</file>